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J13" i="1" l="1"/>
  <c r="I21" i="1"/>
  <c r="I22" i="1" l="1"/>
  <c r="I40" i="1" s="1"/>
  <c r="G34" i="1" l="1"/>
  <c r="A46" i="1" l="1"/>
  <c r="J14" i="1" l="1"/>
  <c r="I38" i="1" l="1"/>
  <c r="E33" i="10" l="1"/>
  <c r="D33" i="10"/>
  <c r="C33" i="10"/>
  <c r="F32" i="10" l="1"/>
  <c r="F31" i="10"/>
  <c r="F33" i="10" l="1"/>
  <c r="F34" i="10" s="1"/>
  <c r="H17" i="1" s="1"/>
  <c r="J17" i="1" l="1"/>
  <c r="I39" i="1" s="1"/>
  <c r="I33" i="1" l="1"/>
  <c r="I29" i="1"/>
  <c r="I31" i="1"/>
  <c r="I27" i="1"/>
  <c r="I26" i="1"/>
  <c r="I32" i="1"/>
  <c r="I28" i="1"/>
  <c r="I30" i="1"/>
  <c r="I34" i="1" l="1"/>
  <c r="I41" i="1" s="1"/>
  <c r="I42" i="1" s="1"/>
  <c r="B46" i="1" s="1"/>
  <c r="F46" i="1" l="1"/>
  <c r="I46" i="1" s="1"/>
  <c r="F47" i="1"/>
  <c r="I47" i="1" s="1"/>
</calcChain>
</file>

<file path=xl/sharedStrings.xml><?xml version="1.0" encoding="utf-8"?>
<sst xmlns="http://schemas.openxmlformats.org/spreadsheetml/2006/main" count="184" uniqueCount="151">
  <si>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</si>
  <si>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</si>
  <si>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</si>
  <si>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</si>
  <si>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</si>
  <si>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</si>
  <si>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</si>
  <si>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</si>
  <si>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</si>
  <si>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</si>
  <si>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</si>
  <si>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</si>
  <si>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</si>
  <si>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</si>
  <si>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</si>
  <si>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</si>
  <si>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</si>
  <si>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</si>
  <si>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</si>
  <si>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</si>
  <si>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</si>
  <si>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</si>
  <si>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</si>
  <si>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</si>
  <si>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</si>
  <si>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</si>
  <si>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</si>
  <si>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</si>
  <si>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</si>
  <si>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</si>
  <si>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</si>
  <si>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</si>
  <si>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</si>
  <si>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</si>
  <si>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</si>
  <si>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</si>
  <si>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</si>
  <si>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</si>
  <si>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</si>
  <si>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</si>
  <si>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</si>
  <si>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</si>
  <si>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</si>
  <si>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</si>
  <si>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</si>
  <si>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</si>
  <si>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</si>
  <si>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</si>
  <si>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</si>
  <si>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</si>
  <si>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</si>
  <si>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</si>
  <si>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</si>
  <si>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</si>
  <si>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</si>
  <si>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</si>
  <si>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</si>
  <si>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</si>
  <si>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</si>
  <si>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</si>
  <si>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</si>
  <si>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</si>
  <si>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</si>
  <si>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</si>
  <si>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</si>
  <si>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</si>
  <si>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</si>
  <si>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</si>
  <si>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</si>
  <si>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</si>
  <si>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</si>
  <si>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</si>
  <si>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</si>
  <si>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</si>
  <si>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</si>
  <si>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</si>
  <si>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</si>
  <si>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</si>
  <si>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</si>
  <si>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</si>
  <si>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</si>
  <si>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</si>
  <si>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MÓDULO 1 - COMPOSIÇÃO DA REMUNERAÇÃO</t>
  </si>
  <si>
    <t>%</t>
  </si>
  <si>
    <t>Qtde</t>
  </si>
  <si>
    <t>Valor (R$)</t>
  </si>
  <si>
    <t>Observações/Fundamentos Legais/Memória de cálculo</t>
  </si>
  <si>
    <r>
      <t>Salário-Base (</t>
    </r>
    <r>
      <rPr>
        <b/>
        <sz val="10"/>
        <color theme="1"/>
        <rFont val="Arial"/>
        <family val="2"/>
      </rPr>
      <t>40 hrs semanais</t>
    </r>
    <r>
      <rPr>
        <sz val="10"/>
        <color theme="1"/>
        <rFont val="Arial"/>
        <family val="2"/>
      </rPr>
      <t>)</t>
    </r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</si>
  <si>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</si>
  <si>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</si>
  <si>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</si>
  <si>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</si>
  <si>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</si>
  <si>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</si>
  <si>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</si>
  <si>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</si>
  <si>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</si>
  <si>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</si>
  <si>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</si>
  <si>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</si>
  <si>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</si>
  <si>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</si>
  <si>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</si>
  <si>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</si>
  <si>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</si>
  <si>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</si>
  <si>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Cláusula 3ª CCT / Proporcional para 40H</t>
  </si>
  <si>
    <t>Modulo 1</t>
  </si>
  <si>
    <t>Modulo 2</t>
  </si>
  <si>
    <t>Modulo 3</t>
  </si>
  <si>
    <t xml:space="preserve">QTDE DE POSTOS 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</si>
  <si>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</si>
  <si>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</si>
  <si>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</si>
  <si>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</si>
  <si>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</si>
  <si>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</si>
  <si>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</si>
  <si>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VALOR POR POSTO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</si>
  <si>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</si>
  <si>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</si>
  <si>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</si>
  <si>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</si>
  <si>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</si>
  <si>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</si>
  <si>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</si>
  <si>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</si>
  <si>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</si>
  <si>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</si>
  <si>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TOTAIS DA CONTRATAÇÃO</t>
  </si>
  <si>
    <t>MÓDULO 2 - ENCARGOS SOCIAIS "B-EncargosSociais"</t>
  </si>
  <si>
    <t>Total da Remuneração x % dos Encargos Sociais</t>
  </si>
  <si>
    <r>
      <t>Salário normativo da categoria profissional (</t>
    </r>
    <r>
      <rPr>
        <b/>
        <sz val="10"/>
        <color theme="1"/>
        <rFont val="Arial"/>
        <family val="2"/>
      </rPr>
      <t>40 horas Semanais</t>
    </r>
    <r>
      <rPr>
        <sz val="10"/>
        <color theme="1"/>
        <rFont val="Arial"/>
        <family val="2"/>
      </rPr>
      <t>)</t>
    </r>
  </si>
  <si>
    <t>Motorista</t>
  </si>
  <si>
    <t>Soma dos Modulos 1+2/ % do Tributo</t>
  </si>
  <si>
    <t>SINFRETIBA</t>
  </si>
  <si>
    <t>Cláusula 3ª CCT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</si>
  <si>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</si>
  <si>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</si>
  <si>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</si>
  <si>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</si>
  <si>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</si>
  <si>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</si>
  <si>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</si>
  <si>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Cláusula 13ª CCT</t>
  </si>
  <si>
    <t>Modulo 4</t>
  </si>
  <si>
    <t>Benefícios</t>
  </si>
  <si>
    <t>Subtotal (1+2+3+4)</t>
  </si>
  <si>
    <t xml:space="preserve"> </t>
  </si>
  <si>
    <t>Salario Minimo 2025</t>
  </si>
  <si>
    <t>8 FUNCIONARIOS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</si>
</sst>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164" fontId="7" fillId="0" borderId="0" xfId="0" applyNumberFormat="1" applyFont="1" applyBorder="1"/>
    <xf numFmtId="0" fontId="7" fillId="0" borderId="0" xfId="0" applyFont="1" applyBorder="1"/>
    <xf numFmtId="0" fontId="2" fillId="0" borderId="0" xfId="0" applyFont="1" applyBorder="1"/>
    <xf numFmtId="0" fontId="1" fillId="0" borderId="2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44" fontId="5" fillId="0" borderId="2" xfId="1" applyFont="1" applyBorder="1" applyAlignment="1">
      <alignment horizontal="right"/>
    </xf>
    <xf numFmtId="44" fontId="5" fillId="0" borderId="3" xfId="1" applyFont="1" applyBorder="1" applyAlignment="1">
      <alignment horizontal="right"/>
    </xf>
    <xf numFmtId="44" fontId="4" fillId="0" borderId="5" xfId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A34" zoomScale="130" zoomScaleNormal="130" workbookViewId="0">
      <selection activeCell="I21" sqref="I21:L21"/>
    </sheetView>
  </sheetViews>
  <sheetFormatPr defaultRowHeight="12.75" x14ac:dyDescent="0.2"/>
  <cols>
    <col min="1" max="1" width="22.8554687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0.710937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22" t="s">
        <v>76</v>
      </c>
      <c r="B1" s="123"/>
      <c r="C1" s="123"/>
      <c r="D1" s="123"/>
      <c r="E1" s="123"/>
      <c r="F1" s="123"/>
      <c r="G1" s="123"/>
      <c r="H1" s="123"/>
      <c r="I1" s="123"/>
      <c r="J1" s="124"/>
      <c r="K1" s="7"/>
      <c r="L1" s="7"/>
      <c r="M1" s="7"/>
    </row>
    <row r="2" spans="1:13" ht="12.75" customHeight="1" thickBot="1" x14ac:dyDescent="0.25">
      <c r="A2" s="91" t="s">
        <v>77</v>
      </c>
      <c r="B2" s="92"/>
      <c r="C2" s="92"/>
      <c r="D2" s="92"/>
      <c r="E2" s="92"/>
      <c r="F2" s="92"/>
      <c r="G2" s="92"/>
      <c r="H2" s="92"/>
      <c r="I2" s="129"/>
      <c r="J2" s="129"/>
      <c r="K2" s="129"/>
      <c r="L2" s="129"/>
      <c r="M2" s="53" t="s">
        <v>128</v>
      </c>
    </row>
    <row r="3" spans="1:13" ht="12.75" customHeight="1" x14ac:dyDescent="0.2">
      <c r="A3" s="8">
        <v>1</v>
      </c>
      <c r="B3" s="125" t="s">
        <v>78</v>
      </c>
      <c r="C3" s="126"/>
      <c r="D3" s="126"/>
      <c r="E3" s="126"/>
      <c r="F3" s="126"/>
      <c r="G3" s="126"/>
      <c r="H3" s="126"/>
      <c r="I3" s="130" t="s">
        <v>133</v>
      </c>
      <c r="J3" s="130"/>
      <c r="K3" s="130"/>
      <c r="L3" s="130"/>
      <c r="M3" s="69"/>
    </row>
    <row r="4" spans="1:13" ht="12.75" customHeight="1" x14ac:dyDescent="0.2">
      <c r="A4" s="9">
        <v>2</v>
      </c>
      <c r="B4" s="89" t="s">
        <v>132</v>
      </c>
      <c r="C4" s="90"/>
      <c r="D4" s="90"/>
      <c r="E4" s="90"/>
      <c r="F4" s="90"/>
      <c r="G4" s="90"/>
      <c r="H4" s="90"/>
      <c r="I4" s="131">
        <v>2218.1799999999998</v>
      </c>
      <c r="J4" s="131"/>
      <c r="K4" s="131"/>
      <c r="L4" s="131"/>
      <c r="M4" s="68" t="s">
        <v>136</v>
      </c>
    </row>
    <row r="5" spans="1:13" ht="12.75" customHeight="1" x14ac:dyDescent="0.2">
      <c r="A5" s="9">
        <v>3</v>
      </c>
      <c r="B5" s="127" t="s">
        <v>79</v>
      </c>
      <c r="C5" s="128"/>
      <c r="D5" s="128"/>
      <c r="E5" s="128"/>
      <c r="F5" s="128"/>
      <c r="G5" s="128"/>
      <c r="H5" s="128"/>
      <c r="I5" s="132" t="s">
        <v>135</v>
      </c>
      <c r="J5" s="132"/>
      <c r="K5" s="132"/>
      <c r="L5" s="132"/>
      <c r="M5" s="10"/>
    </row>
    <row r="6" spans="1:13" ht="12.75" customHeight="1" x14ac:dyDescent="0.2">
      <c r="A6" s="9">
        <v>4</v>
      </c>
      <c r="B6" s="89" t="s">
        <v>80</v>
      </c>
      <c r="C6" s="90"/>
      <c r="D6" s="90"/>
      <c r="E6" s="90"/>
      <c r="F6" s="90"/>
      <c r="G6" s="90"/>
      <c r="H6" s="90"/>
      <c r="I6" s="133">
        <v>45778</v>
      </c>
      <c r="J6" s="133"/>
      <c r="K6" s="133"/>
      <c r="L6" s="133"/>
      <c r="M6" s="10"/>
    </row>
    <row r="7" spans="1:13" ht="12.75" customHeight="1" x14ac:dyDescent="0.2">
      <c r="A7" s="9">
        <v>5</v>
      </c>
      <c r="B7" s="89" t="s">
        <v>111</v>
      </c>
      <c r="C7" s="90"/>
      <c r="D7" s="90"/>
      <c r="E7" s="90"/>
      <c r="F7" s="90"/>
      <c r="G7" s="90"/>
      <c r="H7" s="90"/>
      <c r="I7" s="84">
        <v>6</v>
      </c>
      <c r="J7" s="84"/>
      <c r="K7" s="84"/>
      <c r="L7" s="84"/>
      <c r="M7" s="10"/>
    </row>
    <row r="8" spans="1:13" ht="12.75" customHeight="1" x14ac:dyDescent="0.2">
      <c r="A8" s="9">
        <v>6</v>
      </c>
      <c r="B8" s="89" t="s">
        <v>81</v>
      </c>
      <c r="C8" s="90"/>
      <c r="D8" s="90"/>
      <c r="E8" s="90"/>
      <c r="F8" s="90"/>
      <c r="G8" s="90"/>
      <c r="H8" s="90"/>
      <c r="I8" s="84">
        <v>40</v>
      </c>
      <c r="J8" s="84"/>
      <c r="K8" s="84"/>
      <c r="L8" s="84"/>
      <c r="M8" s="10"/>
    </row>
    <row r="9" spans="1:13" ht="12.75" customHeight="1" x14ac:dyDescent="0.2">
      <c r="A9" s="9">
        <v>7</v>
      </c>
      <c r="B9" s="89" t="s">
        <v>105</v>
      </c>
      <c r="C9" s="90"/>
      <c r="D9" s="90"/>
      <c r="E9" s="90"/>
      <c r="F9" s="90"/>
      <c r="G9" s="90"/>
      <c r="H9" s="90"/>
      <c r="I9" s="84">
        <v>8</v>
      </c>
      <c r="J9" s="84"/>
      <c r="K9" s="84"/>
      <c r="L9" s="84"/>
      <c r="M9" s="10"/>
    </row>
    <row r="10" spans="1:13" ht="12.75" customHeight="1" x14ac:dyDescent="0.2">
      <c r="A10" s="38">
        <v>8</v>
      </c>
      <c r="B10" s="146" t="s">
        <v>149</v>
      </c>
      <c r="C10" s="147"/>
      <c r="D10" s="147"/>
      <c r="E10" s="147"/>
      <c r="F10" s="147"/>
      <c r="G10" s="147"/>
      <c r="H10" s="147"/>
      <c r="I10" s="85">
        <v>1518</v>
      </c>
      <c r="J10" s="85"/>
      <c r="K10" s="85"/>
      <c r="L10" s="85"/>
      <c r="M10" s="10"/>
    </row>
    <row r="11" spans="1:13" ht="12.75" customHeight="1" thickBot="1" x14ac:dyDescent="0.25">
      <c r="A11" s="148"/>
      <c r="B11" s="148"/>
      <c r="C11" s="148"/>
      <c r="D11" s="148"/>
      <c r="E11" s="148"/>
      <c r="F11" s="148"/>
      <c r="G11" s="148"/>
      <c r="H11" s="148"/>
      <c r="I11" s="149"/>
      <c r="J11" s="149"/>
      <c r="K11" s="10">
        <v>12</v>
      </c>
      <c r="L11" s="10"/>
      <c r="M11" s="10"/>
    </row>
    <row r="12" spans="1:13" ht="12.75" customHeight="1" thickBot="1" x14ac:dyDescent="0.25">
      <c r="A12" s="91" t="s">
        <v>82</v>
      </c>
      <c r="B12" s="92"/>
      <c r="C12" s="92"/>
      <c r="D12" s="92"/>
      <c r="E12" s="92"/>
      <c r="F12" s="92"/>
      <c r="G12" s="93"/>
      <c r="H12" s="42" t="s">
        <v>83</v>
      </c>
      <c r="I12" s="41" t="s">
        <v>84</v>
      </c>
      <c r="J12" s="91" t="s">
        <v>85</v>
      </c>
      <c r="K12" s="92"/>
      <c r="L12" s="93"/>
      <c r="M12" s="53" t="s">
        <v>128</v>
      </c>
    </row>
    <row r="13" spans="1:13" ht="12.75" customHeight="1" x14ac:dyDescent="0.2">
      <c r="A13" s="11" t="s">
        <v>17</v>
      </c>
      <c r="B13" s="94" t="s">
        <v>87</v>
      </c>
      <c r="C13" s="95"/>
      <c r="D13" s="95"/>
      <c r="E13" s="95"/>
      <c r="F13" s="95"/>
      <c r="G13" s="96"/>
      <c r="H13" s="12">
        <v>0</v>
      </c>
      <c r="I13" s="13">
        <v>8</v>
      </c>
      <c r="J13" s="86">
        <f>I4*I13</f>
        <v>17745.439999999999</v>
      </c>
      <c r="K13" s="87"/>
      <c r="L13" s="88"/>
      <c r="M13" s="8" t="s">
        <v>106</v>
      </c>
    </row>
    <row r="14" spans="1:13" ht="12.75" customHeight="1" x14ac:dyDescent="0.2">
      <c r="A14" s="6"/>
      <c r="B14" s="171" t="s">
        <v>88</v>
      </c>
      <c r="C14" s="172"/>
      <c r="D14" s="172"/>
      <c r="E14" s="172"/>
      <c r="F14" s="172"/>
      <c r="G14" s="172"/>
      <c r="H14" s="172"/>
      <c r="I14" s="173"/>
      <c r="J14" s="154">
        <f>SUM(J13:J13)</f>
        <v>17745.439999999999</v>
      </c>
      <c r="K14" s="155"/>
      <c r="L14" s="156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91" t="s">
        <v>130</v>
      </c>
      <c r="B16" s="92"/>
      <c r="C16" s="92"/>
      <c r="D16" s="92"/>
      <c r="E16" s="92"/>
      <c r="F16" s="92"/>
      <c r="G16" s="93"/>
      <c r="H16" s="42" t="s">
        <v>83</v>
      </c>
      <c r="I16" s="41" t="s">
        <v>84</v>
      </c>
      <c r="J16" s="91" t="s">
        <v>85</v>
      </c>
      <c r="K16" s="92"/>
      <c r="L16" s="93"/>
      <c r="M16" s="53" t="s">
        <v>128</v>
      </c>
    </row>
    <row r="17" spans="1:17" ht="12.75" customHeight="1" x14ac:dyDescent="0.2">
      <c r="A17" s="9" t="s">
        <v>18</v>
      </c>
      <c r="B17" s="127" t="s">
        <v>101</v>
      </c>
      <c r="C17" s="128"/>
      <c r="D17" s="128"/>
      <c r="E17" s="128"/>
      <c r="F17" s="128"/>
      <c r="G17" s="159"/>
      <c r="H17" s="46">
        <f>'B-EncargosSociais'!F34</f>
        <v>0.71339679999999994</v>
      </c>
      <c r="I17" s="25">
        <v>8</v>
      </c>
      <c r="J17" s="162">
        <f>J14*H17</f>
        <v>12659.540110591997</v>
      </c>
      <c r="K17" s="163"/>
      <c r="L17" s="164"/>
      <c r="M17" s="43" t="s">
        <v>131</v>
      </c>
    </row>
    <row r="18" spans="1:17" ht="12.75" customHeight="1" thickBot="1" x14ac:dyDescent="0.25">
      <c r="A18" s="72"/>
      <c r="B18" s="73"/>
      <c r="C18" s="73"/>
      <c r="D18" s="73"/>
      <c r="E18" s="73"/>
      <c r="F18" s="73"/>
      <c r="G18" s="73"/>
      <c r="H18" s="74"/>
      <c r="I18" s="75"/>
      <c r="J18" s="76"/>
      <c r="K18" s="77"/>
      <c r="L18" s="76"/>
      <c r="M18" s="78"/>
    </row>
    <row r="19" spans="1:17" ht="12.75" customHeight="1" thickBot="1" x14ac:dyDescent="0.25">
      <c r="A19" s="120" t="s">
        <v>137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59"/>
    </row>
    <row r="20" spans="1:17" ht="12.75" customHeight="1" thickBot="1" x14ac:dyDescent="0.25">
      <c r="A20" s="70"/>
      <c r="B20" s="150" t="s">
        <v>138</v>
      </c>
      <c r="C20" s="151"/>
      <c r="D20" s="151"/>
      <c r="E20" s="151"/>
      <c r="F20" s="152"/>
      <c r="G20" s="70" t="s">
        <v>139</v>
      </c>
      <c r="H20" s="79" t="s">
        <v>140</v>
      </c>
      <c r="I20" s="134" t="s">
        <v>95</v>
      </c>
      <c r="J20" s="135"/>
      <c r="K20" s="135"/>
      <c r="L20" s="136"/>
      <c r="M20" s="80" t="s">
        <v>128</v>
      </c>
      <c r="N20" s="157" t="s">
        <v>141</v>
      </c>
      <c r="O20" s="157"/>
      <c r="P20" s="157"/>
      <c r="Q20" s="157"/>
    </row>
    <row r="21" spans="1:17" ht="12.75" customHeight="1" x14ac:dyDescent="0.2">
      <c r="A21" s="9" t="s">
        <v>20</v>
      </c>
      <c r="B21" s="127" t="s">
        <v>142</v>
      </c>
      <c r="C21" s="128"/>
      <c r="D21" s="128"/>
      <c r="E21" s="128"/>
      <c r="F21" s="128"/>
      <c r="G21" s="81">
        <v>664</v>
      </c>
      <c r="H21" s="8">
        <v>8</v>
      </c>
      <c r="I21" s="165">
        <f>G21*H21</f>
        <v>5312</v>
      </c>
      <c r="J21" s="166"/>
      <c r="K21" s="166"/>
      <c r="L21" s="167"/>
      <c r="M21" s="71" t="s">
        <v>144</v>
      </c>
      <c r="N21" s="158"/>
      <c r="O21" s="157"/>
      <c r="P21" s="157"/>
      <c r="Q21" s="157"/>
    </row>
    <row r="22" spans="1:17" ht="12.75" customHeight="1" x14ac:dyDescent="0.2">
      <c r="A22" s="72"/>
      <c r="B22" s="160" t="s">
        <v>0</v>
      </c>
      <c r="C22" s="160"/>
      <c r="D22" s="160"/>
      <c r="E22" s="160"/>
      <c r="F22" s="160"/>
      <c r="G22" s="161"/>
      <c r="H22" s="161"/>
      <c r="I22" s="168">
        <f>SUM(I21:I21)</f>
        <v>5312</v>
      </c>
      <c r="J22" s="169"/>
      <c r="K22" s="169"/>
      <c r="L22" s="170"/>
      <c r="M22" s="17"/>
    </row>
    <row r="23" spans="1:17" ht="12.75" customHeight="1" thickBot="1" x14ac:dyDescent="0.25"/>
    <row r="24" spans="1:17" ht="12.75" customHeight="1" thickBot="1" x14ac:dyDescent="0.25">
      <c r="A24" s="120" t="s">
        <v>143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5"/>
    </row>
    <row r="25" spans="1:17" ht="12.75" customHeight="1" thickBot="1" x14ac:dyDescent="0.25">
      <c r="A25" s="16"/>
      <c r="B25" s="150" t="s">
        <v>96</v>
      </c>
      <c r="C25" s="151"/>
      <c r="D25" s="151"/>
      <c r="E25" s="151"/>
      <c r="F25" s="152"/>
      <c r="G25" s="150" t="s">
        <v>97</v>
      </c>
      <c r="H25" s="152"/>
      <c r="I25" s="134" t="s">
        <v>95</v>
      </c>
      <c r="J25" s="135"/>
      <c r="K25" s="135"/>
      <c r="L25" s="136"/>
      <c r="M25" s="53" t="s">
        <v>128</v>
      </c>
    </row>
    <row r="26" spans="1:17" ht="12.75" customHeight="1" x14ac:dyDescent="0.2">
      <c r="A26" s="40" t="s">
        <v>23</v>
      </c>
      <c r="B26" s="180" t="s">
        <v>98</v>
      </c>
      <c r="C26" s="181"/>
      <c r="D26" s="181"/>
      <c r="E26" s="181"/>
      <c r="F26" s="181"/>
      <c r="G26" s="182">
        <v>0.01</v>
      </c>
      <c r="H26" s="183"/>
      <c r="I26" s="174">
        <f>(J14+J17)*G26</f>
        <v>304.04980110591998</v>
      </c>
      <c r="J26" s="175"/>
      <c r="K26" s="175"/>
      <c r="L26" s="176"/>
      <c r="M26" s="39" t="s">
        <v>134</v>
      </c>
      <c r="N26" s="137" t="s">
        <v>115</v>
      </c>
      <c r="O26" s="138"/>
      <c r="P26" s="138"/>
      <c r="Q26" s="139"/>
    </row>
    <row r="27" spans="1:17" ht="12.75" customHeight="1" x14ac:dyDescent="0.2">
      <c r="A27" s="9" t="s">
        <v>39</v>
      </c>
      <c r="B27" s="100" t="s">
        <v>11</v>
      </c>
      <c r="C27" s="100"/>
      <c r="D27" s="100"/>
      <c r="E27" s="100"/>
      <c r="F27" s="100"/>
      <c r="G27" s="103">
        <v>0.15</v>
      </c>
      <c r="H27" s="103"/>
      <c r="I27" s="177">
        <f>(J14+J17)*G27</f>
        <v>4560.7470165887999</v>
      </c>
      <c r="J27" s="178"/>
      <c r="K27" s="178"/>
      <c r="L27" s="179"/>
      <c r="M27" s="39" t="s">
        <v>134</v>
      </c>
      <c r="N27" s="140"/>
      <c r="O27" s="141"/>
      <c r="P27" s="141"/>
      <c r="Q27" s="142"/>
    </row>
    <row r="28" spans="1:17" ht="12.75" customHeight="1" x14ac:dyDescent="0.2">
      <c r="A28" s="19" t="s">
        <v>58</v>
      </c>
      <c r="B28" s="100" t="s">
        <v>113</v>
      </c>
      <c r="C28" s="100"/>
      <c r="D28" s="100"/>
      <c r="E28" s="100"/>
      <c r="F28" s="100"/>
      <c r="G28" s="153">
        <v>0.03</v>
      </c>
      <c r="H28" s="153"/>
      <c r="I28" s="177">
        <f>(J14+J17)*G28</f>
        <v>912.14940331775995</v>
      </c>
      <c r="J28" s="178"/>
      <c r="K28" s="178"/>
      <c r="L28" s="179"/>
      <c r="M28" s="39" t="s">
        <v>134</v>
      </c>
      <c r="N28" s="140"/>
      <c r="O28" s="141"/>
      <c r="P28" s="141"/>
      <c r="Q28" s="142"/>
    </row>
    <row r="29" spans="1:17" ht="12.75" customHeight="1" x14ac:dyDescent="0.2">
      <c r="A29" s="19" t="s">
        <v>123</v>
      </c>
      <c r="B29" s="100" t="s">
        <v>112</v>
      </c>
      <c r="C29" s="100"/>
      <c r="D29" s="100"/>
      <c r="E29" s="100"/>
      <c r="F29" s="100"/>
      <c r="G29" s="103">
        <v>6.4999999999999997E-3</v>
      </c>
      <c r="H29" s="103"/>
      <c r="I29" s="177">
        <f>(J14+J17)*G29</f>
        <v>197.63237071884797</v>
      </c>
      <c r="J29" s="178"/>
      <c r="K29" s="178"/>
      <c r="L29" s="179"/>
      <c r="M29" s="39" t="s">
        <v>134</v>
      </c>
      <c r="N29" s="140"/>
      <c r="O29" s="141"/>
      <c r="P29" s="141"/>
      <c r="Q29" s="142"/>
    </row>
    <row r="30" spans="1:17" ht="12.75" customHeight="1" x14ac:dyDescent="0.2">
      <c r="A30" s="19" t="s">
        <v>124</v>
      </c>
      <c r="B30" s="100" t="s">
        <v>121</v>
      </c>
      <c r="C30" s="100"/>
      <c r="D30" s="100"/>
      <c r="E30" s="100"/>
      <c r="F30" s="100"/>
      <c r="G30" s="103">
        <v>0.02</v>
      </c>
      <c r="H30" s="103"/>
      <c r="I30" s="177">
        <f>(J14+J17)*G30</f>
        <v>608.09960221183997</v>
      </c>
      <c r="J30" s="178"/>
      <c r="K30" s="178"/>
      <c r="L30" s="179"/>
      <c r="M30" s="39" t="s">
        <v>148</v>
      </c>
      <c r="N30" s="140"/>
      <c r="O30" s="141"/>
      <c r="P30" s="141"/>
      <c r="Q30" s="142"/>
    </row>
    <row r="31" spans="1:17" ht="12.75" customHeight="1" x14ac:dyDescent="0.2">
      <c r="A31" s="47" t="s">
        <v>114</v>
      </c>
      <c r="B31" s="97" t="s">
        <v>120</v>
      </c>
      <c r="C31" s="98"/>
      <c r="D31" s="98"/>
      <c r="E31" s="98"/>
      <c r="F31" s="99"/>
      <c r="G31" s="101">
        <v>0</v>
      </c>
      <c r="H31" s="102"/>
      <c r="I31" s="177">
        <f>(J14+J17)*G31</f>
        <v>0</v>
      </c>
      <c r="J31" s="178"/>
      <c r="K31" s="178"/>
      <c r="L31" s="179"/>
      <c r="M31" s="39" t="s">
        <v>134</v>
      </c>
      <c r="N31" s="140"/>
      <c r="O31" s="141"/>
      <c r="P31" s="141"/>
      <c r="Q31" s="142"/>
    </row>
    <row r="32" spans="1:17" ht="12.75" customHeight="1" x14ac:dyDescent="0.2">
      <c r="A32" s="47" t="s">
        <v>114</v>
      </c>
      <c r="B32" s="97" t="s">
        <v>122</v>
      </c>
      <c r="C32" s="98"/>
      <c r="D32" s="98"/>
      <c r="E32" s="98"/>
      <c r="F32" s="99"/>
      <c r="G32" s="101">
        <v>0</v>
      </c>
      <c r="H32" s="102"/>
      <c r="I32" s="177">
        <f>(J14+J17)*G32</f>
        <v>0</v>
      </c>
      <c r="J32" s="178"/>
      <c r="K32" s="178"/>
      <c r="L32" s="179"/>
      <c r="M32" s="39" t="s">
        <v>134</v>
      </c>
      <c r="N32" s="140"/>
      <c r="O32" s="141"/>
      <c r="P32" s="141"/>
      <c r="Q32" s="142"/>
    </row>
    <row r="33" spans="1:17" ht="12.75" customHeight="1" x14ac:dyDescent="0.2">
      <c r="A33" s="47" t="s">
        <v>114</v>
      </c>
      <c r="B33" s="97" t="s">
        <v>114</v>
      </c>
      <c r="C33" s="98"/>
      <c r="D33" s="98"/>
      <c r="E33" s="98"/>
      <c r="F33" s="99"/>
      <c r="G33" s="101">
        <v>0</v>
      </c>
      <c r="H33" s="102"/>
      <c r="I33" s="177">
        <f>(J14+J17)*G33</f>
        <v>0</v>
      </c>
      <c r="J33" s="178"/>
      <c r="K33" s="178"/>
      <c r="L33" s="179"/>
      <c r="M33" s="39" t="s">
        <v>134</v>
      </c>
      <c r="N33" s="143"/>
      <c r="O33" s="144"/>
      <c r="P33" s="144"/>
      <c r="Q33" s="145"/>
    </row>
    <row r="34" spans="1:17" ht="12.75" customHeight="1" x14ac:dyDescent="0.2">
      <c r="A34" s="6"/>
      <c r="B34" s="82" t="s">
        <v>0</v>
      </c>
      <c r="C34" s="82"/>
      <c r="D34" s="82"/>
      <c r="E34" s="82"/>
      <c r="F34" s="82"/>
      <c r="G34" s="83">
        <f>SUM(G26:H33)</f>
        <v>0.2165</v>
      </c>
      <c r="H34" s="83"/>
      <c r="I34" s="187">
        <f>SUM(I26:L33)</f>
        <v>6582.6781939431667</v>
      </c>
      <c r="J34" s="188"/>
      <c r="K34" s="188"/>
      <c r="L34" s="189"/>
      <c r="M34" s="18"/>
    </row>
    <row r="35" spans="1:17" ht="12.75" customHeight="1" thickBot="1" x14ac:dyDescent="0.25"/>
    <row r="36" spans="1:17" ht="13.5" customHeight="1" thickBot="1" x14ac:dyDescent="0.25">
      <c r="A36" s="120" t="s">
        <v>103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5"/>
    </row>
    <row r="37" spans="1:17" ht="15.75" customHeight="1" thickBot="1" x14ac:dyDescent="0.25">
      <c r="A37" s="190" t="s">
        <v>100</v>
      </c>
      <c r="B37" s="191"/>
      <c r="C37" s="191"/>
      <c r="D37" s="191"/>
      <c r="E37" s="191"/>
      <c r="F37" s="191"/>
      <c r="G37" s="191"/>
      <c r="H37" s="192"/>
      <c r="I37" s="134" t="s">
        <v>95</v>
      </c>
      <c r="J37" s="135"/>
      <c r="K37" s="135"/>
      <c r="L37" s="136"/>
      <c r="M37" s="53" t="s">
        <v>128</v>
      </c>
    </row>
    <row r="38" spans="1:17" ht="15" customHeight="1" x14ac:dyDescent="0.2">
      <c r="A38" s="8" t="s">
        <v>107</v>
      </c>
      <c r="B38" s="111" t="s">
        <v>102</v>
      </c>
      <c r="C38" s="111"/>
      <c r="D38" s="111"/>
      <c r="E38" s="111"/>
      <c r="F38" s="111"/>
      <c r="G38" s="111"/>
      <c r="H38" s="111"/>
      <c r="I38" s="174">
        <f>J14</f>
        <v>17745.439999999999</v>
      </c>
      <c r="J38" s="175"/>
      <c r="K38" s="175"/>
      <c r="L38" s="176"/>
      <c r="M38" s="23"/>
    </row>
    <row r="39" spans="1:17" x14ac:dyDescent="0.2">
      <c r="A39" s="9" t="s">
        <v>108</v>
      </c>
      <c r="B39" s="100" t="s">
        <v>101</v>
      </c>
      <c r="C39" s="100"/>
      <c r="D39" s="100"/>
      <c r="E39" s="100"/>
      <c r="F39" s="100"/>
      <c r="G39" s="100"/>
      <c r="H39" s="100"/>
      <c r="I39" s="177">
        <f>J17</f>
        <v>12659.540110591997</v>
      </c>
      <c r="J39" s="178"/>
      <c r="K39" s="178"/>
      <c r="L39" s="179"/>
      <c r="M39" s="23"/>
    </row>
    <row r="40" spans="1:17" x14ac:dyDescent="0.2">
      <c r="A40" s="9" t="s">
        <v>109</v>
      </c>
      <c r="B40" s="89" t="s">
        <v>146</v>
      </c>
      <c r="C40" s="90"/>
      <c r="D40" s="90"/>
      <c r="E40" s="90"/>
      <c r="F40" s="90"/>
      <c r="G40" s="90"/>
      <c r="H40" s="115"/>
      <c r="I40" s="177">
        <f>I22</f>
        <v>5312</v>
      </c>
      <c r="J40" s="178"/>
      <c r="K40" s="178"/>
      <c r="L40" s="179"/>
      <c r="M40" s="57"/>
    </row>
    <row r="41" spans="1:17" x14ac:dyDescent="0.2">
      <c r="A41" s="9" t="s">
        <v>145</v>
      </c>
      <c r="B41" s="100" t="s">
        <v>99</v>
      </c>
      <c r="C41" s="100"/>
      <c r="D41" s="100"/>
      <c r="E41" s="100"/>
      <c r="F41" s="100"/>
      <c r="G41" s="100"/>
      <c r="H41" s="100"/>
      <c r="I41" s="177">
        <f>I34</f>
        <v>6582.6781939431667</v>
      </c>
      <c r="J41" s="178"/>
      <c r="K41" s="178"/>
      <c r="L41" s="179"/>
      <c r="M41" s="57"/>
    </row>
    <row r="42" spans="1:17" x14ac:dyDescent="0.2">
      <c r="A42" s="20"/>
      <c r="B42" s="193" t="s">
        <v>147</v>
      </c>
      <c r="C42" s="194"/>
      <c r="D42" s="194"/>
      <c r="E42" s="194"/>
      <c r="F42" s="194"/>
      <c r="G42" s="194"/>
      <c r="H42" s="195"/>
      <c r="I42" s="184">
        <f>SUM(I38:J41)</f>
        <v>42299.658304535165</v>
      </c>
      <c r="J42" s="185"/>
      <c r="K42" s="185"/>
      <c r="L42" s="186"/>
      <c r="M42" s="18"/>
    </row>
    <row r="43" spans="1:17" ht="13.5" thickBot="1" x14ac:dyDescent="0.25"/>
    <row r="44" spans="1:17" ht="13.5" thickBot="1" x14ac:dyDescent="0.25">
      <c r="A44" s="120" t="s">
        <v>104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5"/>
    </row>
    <row r="45" spans="1:17" ht="13.5" thickBot="1" x14ac:dyDescent="0.25">
      <c r="A45" s="55" t="s">
        <v>119</v>
      </c>
      <c r="B45" s="116" t="s">
        <v>118</v>
      </c>
      <c r="C45" s="116"/>
      <c r="D45" s="116" t="s">
        <v>110</v>
      </c>
      <c r="E45" s="116"/>
      <c r="F45" s="117" t="s">
        <v>150</v>
      </c>
      <c r="G45" s="117"/>
      <c r="H45" s="67" t="s">
        <v>116</v>
      </c>
      <c r="I45" s="118" t="s">
        <v>117</v>
      </c>
      <c r="J45" s="119"/>
      <c r="K45" s="60"/>
      <c r="L45" s="61"/>
      <c r="M45" s="59"/>
    </row>
    <row r="46" spans="1:17" ht="15.75" x14ac:dyDescent="0.2">
      <c r="A46" s="54" t="str">
        <f>I3</f>
        <v>Motorista</v>
      </c>
      <c r="B46" s="106">
        <f>I42/8</f>
        <v>5287.4572880668957</v>
      </c>
      <c r="C46" s="106"/>
      <c r="D46" s="107">
        <v>8</v>
      </c>
      <c r="E46" s="107"/>
      <c r="F46" s="108">
        <f>B46*D46</f>
        <v>42299.658304535165</v>
      </c>
      <c r="G46" s="108"/>
      <c r="H46" s="58">
        <v>6</v>
      </c>
      <c r="I46" s="109">
        <f>F46*H46</f>
        <v>253797.94982721098</v>
      </c>
      <c r="J46" s="110"/>
      <c r="K46" s="62"/>
      <c r="L46" s="62"/>
      <c r="M46" s="21"/>
    </row>
    <row r="47" spans="1:17" ht="15.75" x14ac:dyDescent="0.25">
      <c r="A47" s="112" t="s">
        <v>129</v>
      </c>
      <c r="B47" s="112"/>
      <c r="C47" s="112"/>
      <c r="D47" s="112">
        <v>8</v>
      </c>
      <c r="E47" s="112"/>
      <c r="F47" s="113">
        <f>B46*D47</f>
        <v>42299.658304535165</v>
      </c>
      <c r="G47" s="114"/>
      <c r="H47" s="63">
        <v>6</v>
      </c>
      <c r="I47" s="104">
        <f>F47*H47</f>
        <v>253797.94982721098</v>
      </c>
      <c r="J47" s="105"/>
      <c r="K47" s="64"/>
      <c r="L47" s="65"/>
      <c r="M47" s="65"/>
      <c r="N47" s="65"/>
      <c r="O47" s="65"/>
      <c r="P47" s="65"/>
      <c r="Q47" s="66"/>
    </row>
  </sheetData>
  <mergeCells count="95">
    <mergeCell ref="I30:L30"/>
    <mergeCell ref="I38:L38"/>
    <mergeCell ref="I39:L39"/>
    <mergeCell ref="I41:L41"/>
    <mergeCell ref="I42:L42"/>
    <mergeCell ref="I31:L31"/>
    <mergeCell ref="I32:L32"/>
    <mergeCell ref="I33:L33"/>
    <mergeCell ref="I34:L34"/>
    <mergeCell ref="I37:L37"/>
    <mergeCell ref="A36:L36"/>
    <mergeCell ref="A37:H37"/>
    <mergeCell ref="I40:L40"/>
    <mergeCell ref="B42:H42"/>
    <mergeCell ref="B39:H39"/>
    <mergeCell ref="B41:H41"/>
    <mergeCell ref="B14:I14"/>
    <mergeCell ref="I26:L26"/>
    <mergeCell ref="I27:L27"/>
    <mergeCell ref="I28:L28"/>
    <mergeCell ref="I29:L29"/>
    <mergeCell ref="B26:F26"/>
    <mergeCell ref="G26:H26"/>
    <mergeCell ref="B29:F29"/>
    <mergeCell ref="N20:Q21"/>
    <mergeCell ref="B21:F21"/>
    <mergeCell ref="A16:G16"/>
    <mergeCell ref="B17:G17"/>
    <mergeCell ref="B22:H22"/>
    <mergeCell ref="J16:L16"/>
    <mergeCell ref="J17:L17"/>
    <mergeCell ref="I20:L20"/>
    <mergeCell ref="I21:L21"/>
    <mergeCell ref="I22:L22"/>
    <mergeCell ref="N26:Q33"/>
    <mergeCell ref="B10:H10"/>
    <mergeCell ref="A11:J11"/>
    <mergeCell ref="G29:H29"/>
    <mergeCell ref="B25:F25"/>
    <mergeCell ref="G25:H25"/>
    <mergeCell ref="B27:F27"/>
    <mergeCell ref="G27:H27"/>
    <mergeCell ref="B30:F30"/>
    <mergeCell ref="A24:L24"/>
    <mergeCell ref="G28:H28"/>
    <mergeCell ref="A19:L19"/>
    <mergeCell ref="B20:F20"/>
    <mergeCell ref="G32:H32"/>
    <mergeCell ref="G33:H33"/>
    <mergeCell ref="J14:L14"/>
    <mergeCell ref="I45:J45"/>
    <mergeCell ref="A44:L44"/>
    <mergeCell ref="A1:J1"/>
    <mergeCell ref="B3:H3"/>
    <mergeCell ref="B4:H4"/>
    <mergeCell ref="B5:H5"/>
    <mergeCell ref="B6:H6"/>
    <mergeCell ref="A2:L2"/>
    <mergeCell ref="B7:H7"/>
    <mergeCell ref="I3:L3"/>
    <mergeCell ref="I4:L4"/>
    <mergeCell ref="I5:L5"/>
    <mergeCell ref="I6:L6"/>
    <mergeCell ref="I7:L7"/>
    <mergeCell ref="I25:L25"/>
    <mergeCell ref="J12:L12"/>
    <mergeCell ref="B38:H38"/>
    <mergeCell ref="A47:C47"/>
    <mergeCell ref="D47:E47"/>
    <mergeCell ref="F47:G47"/>
    <mergeCell ref="B40:H40"/>
    <mergeCell ref="B45:C45"/>
    <mergeCell ref="D45:E45"/>
    <mergeCell ref="F45:G45"/>
    <mergeCell ref="I47:J47"/>
    <mergeCell ref="B46:C46"/>
    <mergeCell ref="D46:E46"/>
    <mergeCell ref="F46:G46"/>
    <mergeCell ref="I46:J46"/>
    <mergeCell ref="B34:F34"/>
    <mergeCell ref="G34:H34"/>
    <mergeCell ref="I8:L8"/>
    <mergeCell ref="I9:L9"/>
    <mergeCell ref="I10:L10"/>
    <mergeCell ref="J13:L13"/>
    <mergeCell ref="B8:H8"/>
    <mergeCell ref="B9:H9"/>
    <mergeCell ref="A12:G12"/>
    <mergeCell ref="B13:G13"/>
    <mergeCell ref="B31:F31"/>
    <mergeCell ref="B32:F32"/>
    <mergeCell ref="B28:F28"/>
    <mergeCell ref="B33:F33"/>
    <mergeCell ref="G31:H31"/>
    <mergeCell ref="G30:H30"/>
  </mergeCells>
  <pageMargins left="0.78740157480314965" right="0.19685039370078741" top="0.19685039370078741" bottom="0.19685039370078741" header="0.31496062992125984" footer="0.31496062992125984"/>
  <pageSetup paperSize="9" scale="62" orientation="landscape" horizontalDpi="0" verticalDpi="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196" t="s">
        <v>66</v>
      </c>
      <c r="B1" s="197"/>
      <c r="C1" s="197"/>
      <c r="D1" s="197"/>
      <c r="E1" s="197"/>
      <c r="F1" s="198"/>
    </row>
    <row r="2" spans="1:7" ht="12.75" customHeight="1" thickBot="1" x14ac:dyDescent="0.25">
      <c r="A2" s="199" t="s">
        <v>67</v>
      </c>
      <c r="B2" s="200"/>
      <c r="C2" s="200"/>
      <c r="D2" s="200"/>
      <c r="E2" s="200"/>
      <c r="F2" s="201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86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89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92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126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93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94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90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125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91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5" t="s">
        <v>127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06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06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06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06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06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06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07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2" t="s">
        <v>64</v>
      </c>
      <c r="B33" s="203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2" t="s">
        <v>65</v>
      </c>
      <c r="B34" s="204"/>
      <c r="C34" s="204"/>
      <c r="D34" s="204"/>
      <c r="E34" s="203"/>
      <c r="F34" s="56">
        <f>C33+D33+E33+F33</f>
        <v>0.71339679999999994</v>
      </c>
    </row>
    <row r="35" spans="1:6" ht="12.75" customHeight="1" x14ac:dyDescent="0.2"/>
    <row r="36" spans="1:6" ht="12.75" customHeight="1" x14ac:dyDescent="0.2">
      <c r="A36" s="84" t="s">
        <v>13</v>
      </c>
      <c r="B36" s="84"/>
      <c r="C36" s="84"/>
      <c r="D36" s="84"/>
      <c r="E36" s="84"/>
      <c r="F36" s="84"/>
    </row>
    <row r="37" spans="1:6" ht="12.75" customHeight="1" x14ac:dyDescent="0.2">
      <c r="A37" s="100" t="s">
        <v>69</v>
      </c>
      <c r="B37" s="100"/>
      <c r="C37" s="100"/>
      <c r="D37" s="100"/>
      <c r="E37" s="100"/>
      <c r="F37" s="100"/>
    </row>
    <row r="38" spans="1:6" ht="12.75" customHeight="1" x14ac:dyDescent="0.2">
      <c r="A38" s="100" t="s">
        <v>70</v>
      </c>
      <c r="B38" s="100"/>
      <c r="C38" s="100"/>
      <c r="D38" s="100"/>
      <c r="E38" s="100"/>
      <c r="F38" s="100"/>
    </row>
    <row r="39" spans="1:6" ht="12.75" customHeight="1" x14ac:dyDescent="0.2">
      <c r="A39" s="100" t="s">
        <v>71</v>
      </c>
      <c r="B39" s="100"/>
      <c r="C39" s="100"/>
      <c r="D39" s="100"/>
      <c r="E39" s="100"/>
      <c r="F39" s="100"/>
    </row>
    <row r="40" spans="1:6" ht="12.75" customHeight="1" x14ac:dyDescent="0.2">
      <c r="A40" s="100" t="s">
        <v>72</v>
      </c>
      <c r="B40" s="100"/>
      <c r="C40" s="100"/>
      <c r="D40" s="100"/>
      <c r="E40" s="100"/>
      <c r="F40" s="100"/>
    </row>
    <row r="41" spans="1:6" ht="12.75" customHeight="1" x14ac:dyDescent="0.2">
      <c r="A41" s="100" t="s">
        <v>73</v>
      </c>
      <c r="B41" s="100"/>
      <c r="C41" s="100"/>
      <c r="D41" s="100"/>
      <c r="E41" s="100"/>
      <c r="F41" s="100"/>
    </row>
    <row r="42" spans="1:6" ht="12.75" customHeight="1" x14ac:dyDescent="0.2">
      <c r="A42" s="100" t="s">
        <v>74</v>
      </c>
      <c r="B42" s="100"/>
      <c r="C42" s="100"/>
      <c r="D42" s="100"/>
      <c r="E42" s="100"/>
      <c r="F42" s="100"/>
    </row>
    <row r="43" spans="1:6" ht="12.75" customHeight="1" x14ac:dyDescent="0.2">
      <c r="A43" s="100" t="s">
        <v>75</v>
      </c>
      <c r="B43" s="100"/>
      <c r="C43" s="100"/>
      <c r="D43" s="100"/>
      <c r="E43" s="100"/>
      <c r="F43" s="100"/>
    </row>
    <row r="44" spans="1:6" ht="12.75" customHeight="1" x14ac:dyDescent="0.2">
      <c r="A44" s="100" t="s">
        <v>68</v>
      </c>
      <c r="B44" s="100"/>
      <c r="C44" s="100"/>
      <c r="D44" s="100"/>
      <c r="E44" s="100"/>
      <c r="F44" s="100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Camila.Spitzer</cp:lastModifiedBy>
  <cp:lastPrinted>2025-01-28T13:01:29Z</cp:lastPrinted>
  <dcterms:created xsi:type="dcterms:W3CDTF">2022-03-08T16:28:56Z</dcterms:created>
  <dcterms:modified xsi:type="dcterms:W3CDTF">2025-01-28T13:04:40Z</dcterms:modified>
</cp:coreProperties>
</file>