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3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<sst xmlns="http://schemas.openxmlformats.org/spreadsheetml/2006/main" count="91" uniqueCount="79">
  <si>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</si>
  <si>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</si>
  <si>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</si>
  <si>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</si>
  <si>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</si>
  <si>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</si>
  <si>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</si>
  <si>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</si>
  <si>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</si>
  <si>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</si>
  <si>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</si>
  <si>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</si>
  <si>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</si>
  <si>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</si>
  <si>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</si>
  <si>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</si>
  <si>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</si>
  <si>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</si>
  <si>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</si>
  <si>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</si>
  <si>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</si>
  <si>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</si>
  <si>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</si>
  <si>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</si>
  <si>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</si>
  <si>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</si>
  <si>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</si>
  <si>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</si>
  <si>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</si>
  <si>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</si>
  <si>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</si>
  <si>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</si>
  <si>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</si>
  <si>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</si>
  <si>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</si>
  <si>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</si>
  <si>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</si>
  <si>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</si>
  <si>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</si>
  <si>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</si>
  <si>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</si>
  <si>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</si>
  <si>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</si>
  <si>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</si>
  <si>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</si>
  <si>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</si>
  <si>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</si>
  <si>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</si>
  <si>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</si>
  <si>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</si>
  <si>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</si>
  <si>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</si>
  <si>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</si>
  <si>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</si>
  <si>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</si>
  <si>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</si>
  <si>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</si>
  <si>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</si>
  <si>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</si>
  <si>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</si>
  <si>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</si>
  <si>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</si>
  <si>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</si>
  <si>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</si>
  <si>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</si>
  <si>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</si>
  <si>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</si>
  <si>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</si>
  <si>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</si>
  <si>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</si>
  <si>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</si>
  <si>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</si>
  <si>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</si>
  <si>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</si>
  <si>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</si>
  <si>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</si>
  <si>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SINFRETIBA PR001496/2020</t>
  </si>
  <si>
    <t>QUILOMETRAGEM EM 200 DIAS</t>
  </si>
  <si>
    <t>Lote 07 MICRO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</si>
</sst>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1">
      <selection activeCell="L68" sqref="L68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78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80000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64000</v>
      </c>
      <c r="E17" s="27"/>
      <c r="F17" s="27">
        <f>D16-D17</f>
        <v>16000</v>
      </c>
      <c r="G17" s="28">
        <f>F17/12</f>
        <v>1333.3333333333333</v>
      </c>
      <c r="H17" s="29">
        <f>G17/20</f>
        <v>66.66666666666666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80000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9600</v>
      </c>
      <c r="G21" s="28">
        <f>F21/12</f>
        <v>800</v>
      </c>
      <c r="H21" s="29">
        <f>G21/B$34</f>
        <v>40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27161.26</v>
      </c>
      <c r="G29" s="28">
        <f>G17+G21+G27</f>
        <v>2263.438333333333</v>
      </c>
      <c r="H29" s="40">
        <f>H17+H21+H27</f>
        <v>113.17191666666666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65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65</v>
      </c>
      <c r="G37" s="51">
        <f>D37*E37*F37*B34</f>
        <v>2079.8959999999997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65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65</v>
      </c>
      <c r="G39" s="56">
        <f>D39*E39*F39*$B$34</f>
        <v>40.82</v>
      </c>
      <c r="H39" s="57">
        <f>G39/B$34</f>
        <v>2.041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65</v>
      </c>
      <c r="G40" s="61">
        <f>D40*E40*F40*$B$34</f>
        <v>4.797000000000001</v>
      </c>
      <c r="H40" s="62">
        <f>G40/B$34</f>
        <v>0.23985000000000004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65</v>
      </c>
      <c r="G42" s="61">
        <f>D42*E42*F42*$B$34</f>
        <v>3.25</v>
      </c>
      <c r="H42" s="62">
        <f>G42/B$34</f>
        <v>0.1625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65</v>
      </c>
      <c r="G43" s="33">
        <f>D43*E43*F43*$B$34</f>
        <v>14.2038</v>
      </c>
      <c r="H43" s="29">
        <f>G43/B$34</f>
        <v>0.71019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63.070800000000006</v>
      </c>
      <c r="H44" s="38">
        <f>SUM(H39:H43)</f>
        <v>3.15354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65</v>
      </c>
      <c r="G47" s="56">
        <f>D47*E47*F47*$B$34</f>
        <v>2080</v>
      </c>
      <c r="H47" s="57">
        <f>G47/B$34</f>
        <v>104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65</v>
      </c>
      <c r="G50" s="33">
        <f>D50*E50*F50*$B$34</f>
        <v>260</v>
      </c>
      <c r="H50" s="29">
        <f>G50/B$34</f>
        <v>13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2340</v>
      </c>
      <c r="H51" s="38">
        <f>SUM(H47:H50)</f>
        <v>117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1820.86</v>
      </c>
      <c r="H58" s="68">
        <f>G58/B34</f>
        <v>91.04299999999999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145.6688</v>
      </c>
      <c r="H59" s="68">
        <f>G59/B34</f>
        <v>7.283440000000001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151.73833333333332</v>
      </c>
      <c r="H60" s="68">
        <f>G60/B34</f>
        <v>7.586916666666665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50.57944444444444</v>
      </c>
      <c r="H61" s="68">
        <f>G61/B34</f>
        <v>2.528972222222222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151.73833333333332</v>
      </c>
      <c r="H62" s="68">
        <f>G62/B34</f>
        <v>7.586916666666665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2820.584911111111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1407.93</v>
      </c>
      <c r="H66" s="68">
        <f>G66/B34</f>
        <v>70.3965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112.63440000000001</v>
      </c>
      <c r="H67" s="68">
        <f>G67/B34</f>
        <v>5.6317200000000005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117.3275</v>
      </c>
      <c r="H68" s="68">
        <f>G68/B34</f>
        <v>5.866375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39.10916666666667</v>
      </c>
      <c r="H69" s="68">
        <f>G69/B34</f>
        <v>1.9554583333333333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117.3275</v>
      </c>
      <c r="H70" s="68">
        <f>G70/B34</f>
        <v>5.866375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2294.328566666667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76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5114.913477777778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11597.880277777778</v>
      </c>
      <c r="H77" s="38">
        <f>H29+H37+H44+H51+H55+H75</f>
        <v>607.9554566666667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14511.318611111112</v>
      </c>
      <c r="H87" s="38">
        <f>H77+H82</f>
        <v>640.4554566666667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17275.3792989418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17275.3792989418</v>
      </c>
    </row>
    <row r="99" spans="2:9" ht="15">
      <c r="B99" s="14"/>
      <c r="C99" s="25" t="s">
        <v>33</v>
      </c>
      <c r="D99" s="16">
        <f>20*B35</f>
        <v>1300</v>
      </c>
      <c r="E99" s="16"/>
      <c r="F99" s="16"/>
      <c r="G99" s="38"/>
      <c r="H99" s="16"/>
      <c r="I99" s="18"/>
    </row>
    <row r="100" spans="2:10" ht="15">
      <c r="B100" s="14"/>
      <c r="C100" s="25" t="s">
        <v>77</v>
      </c>
      <c r="D100" s="16">
        <f>B35*200</f>
        <v>13000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13.288753306878307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2021-08-20T16:46:36Z</cp:lastPrinted>
  <dcterms:created xsi:type="dcterms:W3CDTF">2018-01-29T18:21:25Z</dcterms:created>
  <dcterms:modified xsi:type="dcterms:W3CDTF">2022-01-27T13:23:06Z</dcterms:modified>
  <cp:category/>
  <cp:version/>
  <cp:contentType/>
  <cp:contentStatus/>
</cp:coreProperties>
</file>