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6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<sst xmlns="http://schemas.openxmlformats.org/spreadsheetml/2006/main" count="91" uniqueCount="79">
  <si>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</si>
  <si>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</si>
  <si>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</si>
  <si>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</si>
  <si>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</si>
  <si>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</si>
  <si>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</si>
  <si>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</si>
  <si>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</si>
  <si>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</si>
  <si>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</si>
  <si>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</si>
  <si>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</si>
  <si>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</si>
  <si>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</si>
  <si>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</si>
  <si>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</si>
  <si>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</si>
  <si>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</si>
  <si>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</si>
  <si>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</si>
  <si>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</si>
  <si>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</si>
  <si>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</si>
  <si>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</si>
  <si>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</si>
  <si>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</si>
  <si>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</si>
  <si>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</si>
  <si>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</si>
  <si>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</si>
  <si>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</si>
  <si>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</si>
  <si>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</si>
  <si>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</si>
  <si>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</si>
  <si>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</si>
  <si>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</si>
  <si>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</si>
  <si>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</si>
  <si>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</si>
  <si>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</si>
  <si>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</si>
  <si>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</si>
  <si>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</si>
  <si>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</si>
  <si>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</si>
  <si>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</si>
  <si>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</si>
  <si>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</si>
  <si>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</si>
  <si>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</si>
  <si>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</si>
  <si>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</si>
  <si>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</si>
  <si>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</si>
  <si>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</si>
  <si>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</si>
  <si>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</si>
  <si>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</si>
  <si>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</si>
  <si>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</si>
  <si>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</si>
  <si>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</si>
  <si>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</si>
  <si>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</si>
  <si>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</si>
  <si>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</si>
  <si>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</si>
  <si>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</si>
  <si>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</si>
  <si>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</si>
  <si>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</si>
  <si>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</si>
  <si>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</si>
  <si>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</si>
  <si>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PR001496/2020</t>
  </si>
  <si>
    <t>QUILOMETRAGEM EM 200 DIAS</t>
  </si>
  <si>
    <t>Lote 06 VAN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</si>
</sst>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1">
      <selection activeCell="H58" sqref="H58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78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50000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40000</v>
      </c>
      <c r="E17" s="27"/>
      <c r="F17" s="27">
        <f>D16-D17</f>
        <v>10000</v>
      </c>
      <c r="G17" s="28">
        <f>F17/12</f>
        <v>833.3333333333334</v>
      </c>
      <c r="H17" s="29">
        <f>G17/20</f>
        <v>41.66666666666667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50000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6000</v>
      </c>
      <c r="G21" s="28">
        <f>F21/12</f>
        <v>500</v>
      </c>
      <c r="H21" s="29">
        <f>G21/B$34</f>
        <v>25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17561.26</v>
      </c>
      <c r="G29" s="28">
        <f>G17+G21+G27</f>
        <v>1463.4383333333335</v>
      </c>
      <c r="H29" s="40">
        <f>H17+H21+H27</f>
        <v>73.17191666666668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75.5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6.9</v>
      </c>
      <c r="F37" s="50">
        <v>75.5</v>
      </c>
      <c r="G37" s="51">
        <f>D37*E37*F37*B34</f>
        <v>2976.7083000000002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75.5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75.5</v>
      </c>
      <c r="G39" s="56">
        <f>D39*E39*F39*$B$34</f>
        <v>47.413999999999994</v>
      </c>
      <c r="H39" s="57">
        <f>G39/B$34</f>
        <v>2.3707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75.5</v>
      </c>
      <c r="G40" s="61">
        <f>D40*E40*F40*$B$34</f>
        <v>5.571900000000001</v>
      </c>
      <c r="H40" s="62">
        <f>G40/B$34</f>
        <v>0.27859500000000004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75.5</v>
      </c>
      <c r="G42" s="61">
        <f>D42*E42*F42*$B$34</f>
        <v>3.775</v>
      </c>
      <c r="H42" s="62">
        <f>G42/B$34</f>
        <v>0.18875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75.5</v>
      </c>
      <c r="G43" s="33">
        <f>D43*E43*F43*$B$34</f>
        <v>16.498260000000002</v>
      </c>
      <c r="H43" s="29">
        <f>G43/B$34</f>
        <v>0.8249130000000001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73.25916</v>
      </c>
      <c r="H44" s="38">
        <f>SUM(H39:H43)</f>
        <v>3.662958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3200</v>
      </c>
      <c r="F47" s="50">
        <v>75.5</v>
      </c>
      <c r="G47" s="56">
        <f>D47*E47*F47*$B$34</f>
        <v>966.4</v>
      </c>
      <c r="H47" s="57">
        <f>G47/B$34</f>
        <v>48.32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1000</v>
      </c>
      <c r="F50" s="64">
        <v>75.5</v>
      </c>
      <c r="G50" s="33">
        <f>D50*E50*F50*$B$34</f>
        <v>151</v>
      </c>
      <c r="H50" s="29">
        <f>G50/B$34</f>
        <v>7.55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1117.4</v>
      </c>
      <c r="H51" s="38">
        <f>SUM(H47:H50)</f>
        <v>55.87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1511.43</v>
      </c>
      <c r="H58" s="68">
        <f>G58/B34</f>
        <v>75.5715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120.9144</v>
      </c>
      <c r="H59" s="68">
        <f>G59/B34</f>
        <v>6.04572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125.9525</v>
      </c>
      <c r="H60" s="68">
        <f>G60/B34</f>
        <v>6.297625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41.98416666666667</v>
      </c>
      <c r="H61" s="68">
        <f>G61/B34</f>
        <v>2.0992083333333333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125.9525</v>
      </c>
      <c r="H62" s="68">
        <f>G62/B34</f>
        <v>6.297625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2426.233566666667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76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4720.574877777778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10387.942337777778</v>
      </c>
      <c r="H77" s="38">
        <f>H29+H37+H44+H51+H55+H75</f>
        <v>507.3348746666667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12501.380671111112</v>
      </c>
      <c r="H87" s="38">
        <f>H77+H82</f>
        <v>539.8348746666667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14882.59603703704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14882.59603703704</v>
      </c>
    </row>
    <row r="99" spans="2:9" ht="15">
      <c r="B99" s="14"/>
      <c r="C99" s="25" t="s">
        <v>33</v>
      </c>
      <c r="D99" s="16">
        <f>20*B35</f>
        <v>1510</v>
      </c>
      <c r="E99" s="16"/>
      <c r="F99" s="16"/>
      <c r="G99" s="38"/>
      <c r="H99" s="16"/>
      <c r="I99" s="18"/>
    </row>
    <row r="100" spans="2:10" ht="15">
      <c r="B100" s="14"/>
      <c r="C100" s="25" t="s">
        <v>77</v>
      </c>
      <c r="D100" s="16">
        <f>200*B35</f>
        <v>15100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9.856023865587444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2021-08-20T16:48:21Z</cp:lastPrinted>
  <dcterms:created xsi:type="dcterms:W3CDTF">2018-01-29T18:21:25Z</dcterms:created>
  <dcterms:modified xsi:type="dcterms:W3CDTF">2022-01-27T13:17:37Z</dcterms:modified>
  <cp:category/>
  <cp:version/>
  <cp:contentType/>
  <cp:contentStatus/>
</cp:coreProperties>
</file>