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5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<sst xmlns="http://schemas.openxmlformats.org/spreadsheetml/2006/main" count="91" uniqueCount="79">
  <si>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</si>
  <si>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</si>
  <si>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</si>
  <si>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</si>
  <si>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</si>
  <si>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</si>
  <si>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</si>
  <si>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</si>
  <si>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</si>
  <si>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</si>
  <si>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</si>
  <si>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</si>
  <si>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</si>
  <si>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</si>
  <si>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</si>
  <si>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</si>
  <si>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</si>
  <si>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</si>
  <si>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</si>
  <si>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</si>
  <si>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</si>
  <si>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</si>
  <si>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</si>
  <si>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</si>
  <si>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</si>
  <si>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</si>
  <si>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</si>
  <si>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</si>
  <si>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</si>
  <si>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</si>
  <si>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</si>
  <si>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</si>
  <si>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</si>
  <si>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</si>
  <si>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</si>
  <si>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</si>
  <si>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</si>
  <si>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</si>
  <si>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</si>
  <si>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</si>
  <si>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</si>
  <si>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</si>
  <si>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</si>
  <si>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</si>
  <si>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</si>
  <si>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</si>
  <si>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</si>
  <si>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</si>
  <si>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</si>
  <si>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</si>
  <si>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</si>
  <si>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</si>
  <si>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</si>
  <si>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</si>
  <si>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</si>
  <si>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</si>
  <si>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</si>
  <si>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</si>
  <si>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</si>
  <si>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</si>
  <si>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</si>
  <si>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</si>
  <si>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</si>
  <si>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</si>
  <si>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</si>
  <si>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</si>
  <si>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</si>
  <si>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</si>
  <si>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</si>
  <si>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</si>
  <si>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</si>
  <si>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</si>
  <si>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</si>
  <si>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</si>
  <si>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</si>
  <si>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</si>
  <si>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 xml:space="preserve">Lote 05 </t>
  </si>
  <si>
    <t>Fretamento de curitiba e Municípios do Paraná – SINFRETIBA PR001496/2020</t>
  </si>
  <si>
    <t>QUILOMETRAGEM EM 200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</si>
</sst>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71">
      <selection activeCell="G109" sqref="G109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76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100000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80000</v>
      </c>
      <c r="E17" s="27"/>
      <c r="F17" s="27">
        <f>D16-D17</f>
        <v>20000</v>
      </c>
      <c r="G17" s="28">
        <f>F17/12</f>
        <v>1666.6666666666667</v>
      </c>
      <c r="H17" s="29">
        <f>G17/20</f>
        <v>83.33333333333334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5</v>
      </c>
      <c r="E21" s="27"/>
      <c r="F21" s="27">
        <f>D20*D21%</f>
        <v>5000</v>
      </c>
      <c r="G21" s="28">
        <f>F21/12</f>
        <v>416.6666666666667</v>
      </c>
      <c r="H21" s="29">
        <f>G21/B$34</f>
        <v>20.833333333333336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26561.26</v>
      </c>
      <c r="G29" s="28">
        <f>G17+G21+G27</f>
        <v>2213.4383333333335</v>
      </c>
      <c r="H29" s="40">
        <f>H17+H21+H27</f>
        <v>110.67191666666669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110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5.6</v>
      </c>
      <c r="F37" s="50">
        <v>110</v>
      </c>
      <c r="G37" s="51">
        <f>D37*E37*F37*B34</f>
        <v>3519.8239999999996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110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110</v>
      </c>
      <c r="G39" s="56">
        <f>D39*E39*F39*$B$34</f>
        <v>69.08</v>
      </c>
      <c r="H39" s="57">
        <f>G39/B$34</f>
        <v>3.4539999999999997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110</v>
      </c>
      <c r="G40" s="61">
        <f>D40*E40*F40*$B$34</f>
        <v>8.118</v>
      </c>
      <c r="H40" s="62">
        <f>G40/B$34</f>
        <v>0.40590000000000004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110</v>
      </c>
      <c r="G42" s="61">
        <f>D42*E42*F42*$B$34</f>
        <v>5.5</v>
      </c>
      <c r="H42" s="62">
        <f>G42/B$34</f>
        <v>0.275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110</v>
      </c>
      <c r="G43" s="33">
        <f>D43*E43*F43*$B$34</f>
        <v>24.0372</v>
      </c>
      <c r="H43" s="29">
        <f>G43/B$34</f>
        <v>1.20186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106.73519999999999</v>
      </c>
      <c r="H44" s="38">
        <f>SUM(H39:H43)</f>
        <v>5.33676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8000</v>
      </c>
      <c r="F47" s="50">
        <v>110</v>
      </c>
      <c r="G47" s="56">
        <f>D47*E47*F47*$B$34</f>
        <v>3520</v>
      </c>
      <c r="H47" s="57">
        <f>G47/B$34</f>
        <v>176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2000</v>
      </c>
      <c r="F50" s="64">
        <v>110</v>
      </c>
      <c r="G50" s="33">
        <f>D50*E50*F50*$B$34</f>
        <v>440</v>
      </c>
      <c r="H50" s="29">
        <f>G50/B$34</f>
        <v>22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3960</v>
      </c>
      <c r="H51" s="38">
        <f>SUM(H47:H50)</f>
        <v>198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2000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77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5594.3085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15180.867699999999</v>
      </c>
      <c r="H77" s="38">
        <f>H29+H37+H44+H51+H55+H75</f>
        <v>688.6386766666667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18044.306033333334</v>
      </c>
      <c r="H87" s="38">
        <f>H77+H82</f>
        <v>721.1386766666667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21481.316706349207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21481.316706349207</v>
      </c>
    </row>
    <row r="99" spans="2:9" ht="15">
      <c r="B99" s="14"/>
      <c r="C99" s="25" t="s">
        <v>33</v>
      </c>
      <c r="D99" s="16">
        <f>20*B35</f>
        <v>2200</v>
      </c>
      <c r="E99" s="16"/>
      <c r="F99" s="16"/>
      <c r="G99" s="38"/>
      <c r="H99" s="16"/>
      <c r="I99" s="18"/>
    </row>
    <row r="100" spans="2:10" ht="15">
      <c r="B100" s="14"/>
      <c r="C100" s="25" t="s">
        <v>78</v>
      </c>
      <c r="D100" s="16">
        <f>B35*200</f>
        <v>22000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9.764234866522367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2021-08-20T16:47:53Z</cp:lastPrinted>
  <dcterms:created xsi:type="dcterms:W3CDTF">2018-01-29T18:21:25Z</dcterms:created>
  <dcterms:modified xsi:type="dcterms:W3CDTF">2022-01-13T23:01:52Z</dcterms:modified>
  <cp:category/>
  <cp:version/>
  <cp:contentType/>
  <cp:contentStatus/>
</cp:coreProperties>
</file>